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bt Snowball" sheetId="1" state="visible" r:id="rId1"/>
  </sheets>
  <definedNames>
    <definedName name="_xlnm.Print_Area" localSheetId="0">'Debt Snowball'!$A$1:$M$45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5B6470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EFF3F9"/>
      </patternFill>
    </fill>
  </fills>
  <borders count="2">
    <border>
      <left/>
      <right/>
      <top/>
      <bottom/>
      <diagonal/>
    </border>
    <border>
      <left style="thin">
        <color rgb="00D7DBE0"/>
      </left>
      <right style="thin">
        <color rgb="00D7DBE0"/>
      </right>
      <top style="thin">
        <color rgb="00D7DBE0"/>
      </top>
      <bottom style="thin">
        <color rgb="00D7DBE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4" fontId="0" fillId="0" borderId="0" pivotButton="0" quotePrefix="0" xfId="0"/>
    <xf numFmtId="2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1" fontId="3" fillId="0" borderId="0" pivotButton="0" quotePrefix="0" xfId="0"/>
    <xf numFmtId="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4" customWidth="1" min="4" max="4"/>
    <col width="13" customWidth="1" min="5" max="5"/>
    <col width="13" customWidth="1" min="6" max="6"/>
    <col width="15" customWidth="1" min="7" max="7"/>
    <col width="15" customWidth="1" min="8" max="8"/>
    <col width="18" customWidth="1" min="9" max="9"/>
    <col width="14" customWidth="1" min="10" max="10"/>
    <col width="13" customWidth="1" min="11" max="11"/>
    <col width="15" customWidth="1" min="12" max="12"/>
    <col width="18" customWidth="1" min="13" max="13"/>
  </cols>
  <sheetData>
    <row r="1">
      <c r="A1" s="1" t="inlineStr">
        <is>
          <t>Debt Snowball Spreadsheet - free, no signup, no email</t>
        </is>
      </c>
    </row>
    <row r="2">
      <c r="A2" s="2" t="inlineStr">
        <is>
          <t>Example numbers below are the balances, minimum payments and APRs published on Calculator.net's debt payoff calculator page. Example only - overwrite them.</t>
        </is>
      </c>
    </row>
    <row r="4">
      <c r="A4" s="3" t="inlineStr">
        <is>
          <t>STEP 1 - List your debts (up to 15)</t>
        </is>
      </c>
    </row>
    <row r="5">
      <c r="A5" s="4" t="inlineStr">
        <is>
          <t>Creditor</t>
        </is>
      </c>
      <c r="B5" s="4" t="inlineStr">
        <is>
          <t>Balance</t>
        </is>
      </c>
      <c r="C5" s="4" t="inlineStr">
        <is>
          <t>APR %</t>
        </is>
      </c>
      <c r="D5" s="4" t="inlineStr">
        <is>
          <t>Min payment</t>
        </is>
      </c>
      <c r="E5" s="4" t="inlineStr">
        <is>
          <t>Payoff order</t>
        </is>
      </c>
    </row>
    <row r="6">
      <c r="A6" t="inlineStr">
        <is>
          <t>Credit card 2</t>
        </is>
      </c>
      <c r="B6" s="5" t="n">
        <v>3000</v>
      </c>
      <c r="C6" s="6" t="n">
        <v>16.99</v>
      </c>
      <c r="D6" s="5" t="n">
        <v>60</v>
      </c>
      <c r="E6" s="7">
        <f>IF(N(B6)&lt;=0,"",SUMPRODUCT((($B$6:$B$20&lt;B6)*($B$6:$B$20&gt;0))*1)+COUNTIF($B$6:B6,B6))</f>
        <v/>
      </c>
    </row>
    <row r="7">
      <c r="A7" t="inlineStr">
        <is>
          <t>Credit card 1</t>
        </is>
      </c>
      <c r="B7" s="5" t="n">
        <v>6000</v>
      </c>
      <c r="C7" s="6" t="n">
        <v>18.99</v>
      </c>
      <c r="D7" s="5" t="n">
        <v>150</v>
      </c>
      <c r="E7" s="7">
        <f>IF(N(B7)&lt;=0,"",SUMPRODUCT((($B$6:$B$20&lt;B7)*($B$6:$B$20&gt;0))*1)+COUNTIF($B$6:B7,B7))</f>
        <v/>
      </c>
    </row>
    <row r="8">
      <c r="A8" t="inlineStr">
        <is>
          <t>Auto loan</t>
        </is>
      </c>
      <c r="B8" s="5" t="n">
        <v>25000</v>
      </c>
      <c r="C8" s="6" t="n">
        <v>4.9</v>
      </c>
      <c r="D8" s="5" t="n">
        <v>519</v>
      </c>
      <c r="E8" s="7">
        <f>IF(N(B8)&lt;=0,"",SUMPRODUCT((($B$6:$B$20&lt;B8)*($B$6:$B$20&gt;0))*1)+COUNTIF($B$6:B8,B8))</f>
        <v/>
      </c>
    </row>
    <row r="9">
      <c r="A9" t="inlineStr">
        <is>
          <t>Home mortgage</t>
        </is>
      </c>
      <c r="B9" s="5" t="n">
        <v>250000</v>
      </c>
      <c r="C9" s="6" t="n">
        <v>4</v>
      </c>
      <c r="D9" s="5" t="n">
        <v>1800</v>
      </c>
      <c r="E9" s="7">
        <f>IF(N(B9)&lt;=0,"",SUMPRODUCT((($B$6:$B$20&lt;B9)*($B$6:$B$20&gt;0))*1)+COUNTIF($B$6:B9,B9))</f>
        <v/>
      </c>
    </row>
    <row r="10">
      <c r="B10" s="5" t="n"/>
      <c r="C10" s="6" t="n"/>
      <c r="D10" s="5" t="n"/>
      <c r="E10" s="7">
        <f>IF(N(B10)&lt;=0,"",SUMPRODUCT((($B$6:$B$20&lt;B10)*($B$6:$B$20&gt;0))*1)+COUNTIF($B$6:B10,B10))</f>
        <v/>
      </c>
    </row>
    <row r="11">
      <c r="B11" s="5" t="n"/>
      <c r="C11" s="6" t="n"/>
      <c r="D11" s="5" t="n"/>
      <c r="E11" s="7">
        <f>IF(N(B11)&lt;=0,"",SUMPRODUCT((($B$6:$B$20&lt;B11)*($B$6:$B$20&gt;0))*1)+COUNTIF($B$6:B11,B11))</f>
        <v/>
      </c>
    </row>
    <row r="12">
      <c r="B12" s="5" t="n"/>
      <c r="C12" s="6" t="n"/>
      <c r="D12" s="5" t="n"/>
      <c r="E12" s="7">
        <f>IF(N(B12)&lt;=0,"",SUMPRODUCT((($B$6:$B$20&lt;B12)*($B$6:$B$20&gt;0))*1)+COUNTIF($B$6:B12,B12))</f>
        <v/>
      </c>
    </row>
    <row r="13">
      <c r="B13" s="5" t="n"/>
      <c r="C13" s="6" t="n"/>
      <c r="D13" s="5" t="n"/>
      <c r="E13" s="7">
        <f>IF(N(B13)&lt;=0,"",SUMPRODUCT((($B$6:$B$20&lt;B13)*($B$6:$B$20&gt;0))*1)+COUNTIF($B$6:B13,B13))</f>
        <v/>
      </c>
    </row>
    <row r="14">
      <c r="B14" s="5" t="n"/>
      <c r="C14" s="6" t="n"/>
      <c r="D14" s="5" t="n"/>
      <c r="E14" s="7">
        <f>IF(N(B14)&lt;=0,"",SUMPRODUCT((($B$6:$B$20&lt;B14)*($B$6:$B$20&gt;0))*1)+COUNTIF($B$6:B14,B14))</f>
        <v/>
      </c>
    </row>
    <row r="15">
      <c r="B15" s="5" t="n"/>
      <c r="C15" s="6" t="n"/>
      <c r="D15" s="5" t="n"/>
      <c r="E15" s="7">
        <f>IF(N(B15)&lt;=0,"",SUMPRODUCT((($B$6:$B$20&lt;B15)*($B$6:$B$20&gt;0))*1)+COUNTIF($B$6:B15,B15))</f>
        <v/>
      </c>
    </row>
    <row r="16">
      <c r="B16" s="5" t="n"/>
      <c r="C16" s="6" t="n"/>
      <c r="D16" s="5" t="n"/>
      <c r="E16" s="7">
        <f>IF(N(B16)&lt;=0,"",SUMPRODUCT((($B$6:$B$20&lt;B16)*($B$6:$B$20&gt;0))*1)+COUNTIF($B$6:B16,B16))</f>
        <v/>
      </c>
    </row>
    <row r="17">
      <c r="B17" s="5" t="n"/>
      <c r="C17" s="6" t="n"/>
      <c r="D17" s="5" t="n"/>
      <c r="E17" s="7">
        <f>IF(N(B17)&lt;=0,"",SUMPRODUCT((($B$6:$B$20&lt;B17)*($B$6:$B$20&gt;0))*1)+COUNTIF($B$6:B17,B17))</f>
        <v/>
      </c>
    </row>
    <row r="18">
      <c r="B18" s="5" t="n"/>
      <c r="C18" s="6" t="n"/>
      <c r="D18" s="5" t="n"/>
      <c r="E18" s="7">
        <f>IF(N(B18)&lt;=0,"",SUMPRODUCT((($B$6:$B$20&lt;B18)*($B$6:$B$20&gt;0))*1)+COUNTIF($B$6:B18,B18))</f>
        <v/>
      </c>
    </row>
    <row r="19">
      <c r="B19" s="5" t="n"/>
      <c r="C19" s="6" t="n"/>
      <c r="D19" s="5" t="n"/>
      <c r="E19" s="7">
        <f>IF(N(B19)&lt;=0,"",SUMPRODUCT((($B$6:$B$20&lt;B19)*($B$6:$B$20&gt;0))*1)+COUNTIF($B$6:B19,B19))</f>
        <v/>
      </c>
    </row>
    <row r="20">
      <c r="B20" s="5" t="n"/>
      <c r="C20" s="6" t="n"/>
      <c r="D20" s="5" t="n"/>
      <c r="E20" s="7">
        <f>IF(N(B20)&lt;=0,"",SUMPRODUCT((($B$6:$B$20&lt;B20)*($B$6:$B$20&gt;0))*1)+COUNTIF($B$6:B20,B20))</f>
        <v/>
      </c>
    </row>
    <row r="22">
      <c r="A22" s="3" t="inlineStr">
        <is>
          <t>Extra you pay every month (on top of all minimums)</t>
        </is>
      </c>
      <c r="B22" s="5" t="n">
        <v>200</v>
      </c>
    </row>
    <row r="23">
      <c r="A23" t="inlineStr">
        <is>
          <t>Snowball = smallest balance first. Column E works out the order for you; change any balance and the whole plan below re-sorts.</t>
        </is>
      </c>
    </row>
    <row r="25">
      <c r="A25" s="3" t="inlineStr">
        <is>
          <t>STEP 2 - Your payoff plan, in snowball order</t>
        </is>
      </c>
    </row>
    <row r="26">
      <c r="A26" s="4" t="inlineStr">
        <is>
          <t>#</t>
        </is>
      </c>
      <c r="B26" s="4" t="inlineStr">
        <is>
          <t>Creditor</t>
        </is>
      </c>
      <c r="C26" s="4" t="inlineStr">
        <is>
          <t>Starting balance</t>
        </is>
      </c>
      <c r="D26" s="4" t="inlineStr">
        <is>
          <t>APR %</t>
        </is>
      </c>
      <c r="E26" s="4" t="inlineStr">
        <is>
          <t>Min payment</t>
        </is>
      </c>
      <c r="F26" s="4" t="inlineStr">
        <is>
          <t>Monthly rate</t>
        </is>
      </c>
      <c r="G26" s="4" t="inlineStr">
        <is>
          <t>Extra rolled in</t>
        </is>
      </c>
      <c r="H26" s="4" t="inlineStr">
        <is>
          <t>Payment it gets</t>
        </is>
      </c>
      <c r="I26" s="4" t="inlineStr">
        <is>
          <t>Balance at its turn</t>
        </is>
      </c>
      <c r="J26" s="4" t="inlineStr">
        <is>
          <t>Months to clear</t>
        </is>
      </c>
      <c r="K26" s="4" t="inlineStr">
        <is>
          <t>Payoff month</t>
        </is>
      </c>
      <c r="L26" s="4" t="inlineStr">
        <is>
          <t>Interest on it</t>
        </is>
      </c>
      <c r="M26" s="4" t="inlineStr">
        <is>
          <t>Cumulative interest</t>
        </is>
      </c>
    </row>
    <row r="27">
      <c r="A27" t="n">
        <v>1</v>
      </c>
      <c r="B27">
        <f>IFERROR(INDEX($A$6:$A$20,MATCH(A27,$E$6:$E$20,0)),"")</f>
        <v/>
      </c>
      <c r="C27" s="5">
        <f>IFERROR(INDEX($B$6:$B$20,MATCH(A27,$E$6:$E$20,0)),"")</f>
        <v/>
      </c>
      <c r="D27" s="6">
        <f>IFERROR(INDEX($C$6:$C$20,MATCH(A27,$E$6:$E$20,0)),"")</f>
        <v/>
      </c>
      <c r="E27" s="5">
        <f>IFERROR(INDEX($D$6:$D$20,MATCH(A27,$E$6:$E$20,0)),"")</f>
        <v/>
      </c>
      <c r="F27" s="8">
        <f>IF(N(D27)&lt;=0,"",N(D27)/100/12)</f>
        <v/>
      </c>
      <c r="G27" s="5">
        <f>IF(N(C27)&lt;=0,"",$B$22+SUMIF($E$6:$E$20,"&lt;"&amp;A27,$D$6:$D$20))</f>
        <v/>
      </c>
      <c r="H27" s="5">
        <f>IF(N(C27)&lt;=0,"",N(E27)+N(G27))</f>
        <v/>
      </c>
      <c r="I27" s="5">
        <f>IF(N(C27)&lt;=0,"",IF(A27=1,N(C27),IF(N(F27)=0,MAX(0,N(C27)-N(E27)*N(K26)),MAX(0,N(C27)*(1+N(F27))^N(K26)-N(E27)*(((1+N(F27))^N(K26)-1)/N(F27))))))</f>
        <v/>
      </c>
      <c r="J27" s="7">
        <f>IF(N(C27)&lt;=0,"",IF(N(I27)&lt;=0,0,IFERROR(ROUNDUP(NPER(N(F27),-N(H27),N(I27)),0),600)))</f>
        <v/>
      </c>
      <c r="K27" s="7">
        <f>IF(N(C27)&lt;=0,"",IF(A27=1,N(J27),N(K26)+N(J27)))</f>
        <v/>
      </c>
      <c r="L27" s="5">
        <f>IF(N(C27)&lt;=0,"",IF(N(J27)&lt;=0,0,(N(I27)-N(C27)+N(E27)*IF(A27=1,0,N(K26)))+(MAX(0,N(J27)-1)*N(H27)+IF(N(F27)=0,MAX(0,N(I27)-N(H27)*(N(J27)-1)),MAX(0,N(I27)*(1+N(F27))^(N(J27)-1)-N(H27)*(((1+N(F27))^(N(J27)-1)-1)/N(F27))))*(1+N(F27))-N(I27))))</f>
        <v/>
      </c>
      <c r="M27" s="5">
        <f>IF(N(C27)&lt;=0,"",IF(A27=1,N(L27),N(M26)+N(L27)))</f>
        <v/>
      </c>
    </row>
    <row r="28">
      <c r="A28" t="n">
        <v>2</v>
      </c>
      <c r="B28">
        <f>IFERROR(INDEX($A$6:$A$20,MATCH(A28,$E$6:$E$20,0)),"")</f>
        <v/>
      </c>
      <c r="C28" s="5">
        <f>IFERROR(INDEX($B$6:$B$20,MATCH(A28,$E$6:$E$20,0)),"")</f>
        <v/>
      </c>
      <c r="D28" s="6">
        <f>IFERROR(INDEX($C$6:$C$20,MATCH(A28,$E$6:$E$20,0)),"")</f>
        <v/>
      </c>
      <c r="E28" s="5">
        <f>IFERROR(INDEX($D$6:$D$20,MATCH(A28,$E$6:$E$20,0)),"")</f>
        <v/>
      </c>
      <c r="F28" s="8">
        <f>IF(N(D28)&lt;=0,"",N(D28)/100/12)</f>
        <v/>
      </c>
      <c r="G28" s="5">
        <f>IF(N(C28)&lt;=0,"",$B$22+SUMIF($E$6:$E$20,"&lt;"&amp;A28,$D$6:$D$20))</f>
        <v/>
      </c>
      <c r="H28" s="5">
        <f>IF(N(C28)&lt;=0,"",N(E28)+N(G28))</f>
        <v/>
      </c>
      <c r="I28" s="5">
        <f>IF(N(C28)&lt;=0,"",IF(A28=1,N(C28),IF(N(F28)=0,MAX(0,N(C28)-N(E28)*N(K27)),MAX(0,N(C28)*(1+N(F28))^N(K27)-N(E28)*(((1+N(F28))^N(K27)-1)/N(F28))))))</f>
        <v/>
      </c>
      <c r="J28" s="7">
        <f>IF(N(C28)&lt;=0,"",IF(N(I28)&lt;=0,0,IFERROR(ROUNDUP(NPER(N(F28),-N(H28),N(I28)),0),600)))</f>
        <v/>
      </c>
      <c r="K28" s="7">
        <f>IF(N(C28)&lt;=0,"",IF(A28=1,N(J28),N(K27)+N(J28)))</f>
        <v/>
      </c>
      <c r="L28" s="5">
        <f>IF(N(C28)&lt;=0,"",IF(N(J28)&lt;=0,0,(N(I28)-N(C28)+N(E28)*IF(A28=1,0,N(K27)))+(MAX(0,N(J28)-1)*N(H28)+IF(N(F28)=0,MAX(0,N(I28)-N(H28)*(N(J28)-1)),MAX(0,N(I28)*(1+N(F28))^(N(J28)-1)-N(H28)*(((1+N(F28))^(N(J28)-1)-1)/N(F28))))*(1+N(F28))-N(I28))))</f>
        <v/>
      </c>
      <c r="M28" s="5">
        <f>IF(N(C28)&lt;=0,"",IF(A28=1,N(L28),N(M27)+N(L28)))</f>
        <v/>
      </c>
    </row>
    <row r="29">
      <c r="A29" t="n">
        <v>3</v>
      </c>
      <c r="B29">
        <f>IFERROR(INDEX($A$6:$A$20,MATCH(A29,$E$6:$E$20,0)),"")</f>
        <v/>
      </c>
      <c r="C29" s="5">
        <f>IFERROR(INDEX($B$6:$B$20,MATCH(A29,$E$6:$E$20,0)),"")</f>
        <v/>
      </c>
      <c r="D29" s="6">
        <f>IFERROR(INDEX($C$6:$C$20,MATCH(A29,$E$6:$E$20,0)),"")</f>
        <v/>
      </c>
      <c r="E29" s="5">
        <f>IFERROR(INDEX($D$6:$D$20,MATCH(A29,$E$6:$E$20,0)),"")</f>
        <v/>
      </c>
      <c r="F29" s="8">
        <f>IF(N(D29)&lt;=0,"",N(D29)/100/12)</f>
        <v/>
      </c>
      <c r="G29" s="5">
        <f>IF(N(C29)&lt;=0,"",$B$22+SUMIF($E$6:$E$20,"&lt;"&amp;A29,$D$6:$D$20))</f>
        <v/>
      </c>
      <c r="H29" s="5">
        <f>IF(N(C29)&lt;=0,"",N(E29)+N(G29))</f>
        <v/>
      </c>
      <c r="I29" s="5">
        <f>IF(N(C29)&lt;=0,"",IF(A29=1,N(C29),IF(N(F29)=0,MAX(0,N(C29)-N(E29)*N(K28)),MAX(0,N(C29)*(1+N(F29))^N(K28)-N(E29)*(((1+N(F29))^N(K28)-1)/N(F29))))))</f>
        <v/>
      </c>
      <c r="J29" s="7">
        <f>IF(N(C29)&lt;=0,"",IF(N(I29)&lt;=0,0,IFERROR(ROUNDUP(NPER(N(F29),-N(H29),N(I29)),0),600)))</f>
        <v/>
      </c>
      <c r="K29" s="7">
        <f>IF(N(C29)&lt;=0,"",IF(A29=1,N(J29),N(K28)+N(J29)))</f>
        <v/>
      </c>
      <c r="L29" s="5">
        <f>IF(N(C29)&lt;=0,"",IF(N(J29)&lt;=0,0,(N(I29)-N(C29)+N(E29)*IF(A29=1,0,N(K28)))+(MAX(0,N(J29)-1)*N(H29)+IF(N(F29)=0,MAX(0,N(I29)-N(H29)*(N(J29)-1)),MAX(0,N(I29)*(1+N(F29))^(N(J29)-1)-N(H29)*(((1+N(F29))^(N(J29)-1)-1)/N(F29))))*(1+N(F29))-N(I29))))</f>
        <v/>
      </c>
      <c r="M29" s="5">
        <f>IF(N(C29)&lt;=0,"",IF(A29=1,N(L29),N(M28)+N(L29)))</f>
        <v/>
      </c>
    </row>
    <row r="30">
      <c r="A30" t="n">
        <v>4</v>
      </c>
      <c r="B30">
        <f>IFERROR(INDEX($A$6:$A$20,MATCH(A30,$E$6:$E$20,0)),"")</f>
        <v/>
      </c>
      <c r="C30" s="5">
        <f>IFERROR(INDEX($B$6:$B$20,MATCH(A30,$E$6:$E$20,0)),"")</f>
        <v/>
      </c>
      <c r="D30" s="6">
        <f>IFERROR(INDEX($C$6:$C$20,MATCH(A30,$E$6:$E$20,0)),"")</f>
        <v/>
      </c>
      <c r="E30" s="5">
        <f>IFERROR(INDEX($D$6:$D$20,MATCH(A30,$E$6:$E$20,0)),"")</f>
        <v/>
      </c>
      <c r="F30" s="8">
        <f>IF(N(D30)&lt;=0,"",N(D30)/100/12)</f>
        <v/>
      </c>
      <c r="G30" s="5">
        <f>IF(N(C30)&lt;=0,"",$B$22+SUMIF($E$6:$E$20,"&lt;"&amp;A30,$D$6:$D$20))</f>
        <v/>
      </c>
      <c r="H30" s="5">
        <f>IF(N(C30)&lt;=0,"",N(E30)+N(G30))</f>
        <v/>
      </c>
      <c r="I30" s="5">
        <f>IF(N(C30)&lt;=0,"",IF(A30=1,N(C30),IF(N(F30)=0,MAX(0,N(C30)-N(E30)*N(K29)),MAX(0,N(C30)*(1+N(F30))^N(K29)-N(E30)*(((1+N(F30))^N(K29)-1)/N(F30))))))</f>
        <v/>
      </c>
      <c r="J30" s="7">
        <f>IF(N(C30)&lt;=0,"",IF(N(I30)&lt;=0,0,IFERROR(ROUNDUP(NPER(N(F30),-N(H30),N(I30)),0),600)))</f>
        <v/>
      </c>
      <c r="K30" s="7">
        <f>IF(N(C30)&lt;=0,"",IF(A30=1,N(J30),N(K29)+N(J30)))</f>
        <v/>
      </c>
      <c r="L30" s="5">
        <f>IF(N(C30)&lt;=0,"",IF(N(J30)&lt;=0,0,(N(I30)-N(C30)+N(E30)*IF(A30=1,0,N(K29)))+(MAX(0,N(J30)-1)*N(H30)+IF(N(F30)=0,MAX(0,N(I30)-N(H30)*(N(J30)-1)),MAX(0,N(I30)*(1+N(F30))^(N(J30)-1)-N(H30)*(((1+N(F30))^(N(J30)-1)-1)/N(F30))))*(1+N(F30))-N(I30))))</f>
        <v/>
      </c>
      <c r="M30" s="5">
        <f>IF(N(C30)&lt;=0,"",IF(A30=1,N(L30),N(M29)+N(L30)))</f>
        <v/>
      </c>
    </row>
    <row r="31">
      <c r="A31" t="n">
        <v>5</v>
      </c>
      <c r="B31">
        <f>IFERROR(INDEX($A$6:$A$20,MATCH(A31,$E$6:$E$20,0)),"")</f>
        <v/>
      </c>
      <c r="C31" s="5">
        <f>IFERROR(INDEX($B$6:$B$20,MATCH(A31,$E$6:$E$20,0)),"")</f>
        <v/>
      </c>
      <c r="D31" s="6">
        <f>IFERROR(INDEX($C$6:$C$20,MATCH(A31,$E$6:$E$20,0)),"")</f>
        <v/>
      </c>
      <c r="E31" s="5">
        <f>IFERROR(INDEX($D$6:$D$20,MATCH(A31,$E$6:$E$20,0)),"")</f>
        <v/>
      </c>
      <c r="F31" s="8">
        <f>IF(N(D31)&lt;=0,"",N(D31)/100/12)</f>
        <v/>
      </c>
      <c r="G31" s="5">
        <f>IF(N(C31)&lt;=0,"",$B$22+SUMIF($E$6:$E$20,"&lt;"&amp;A31,$D$6:$D$20))</f>
        <v/>
      </c>
      <c r="H31" s="5">
        <f>IF(N(C31)&lt;=0,"",N(E31)+N(G31))</f>
        <v/>
      </c>
      <c r="I31" s="5">
        <f>IF(N(C31)&lt;=0,"",IF(A31=1,N(C31),IF(N(F31)=0,MAX(0,N(C31)-N(E31)*N(K30)),MAX(0,N(C31)*(1+N(F31))^N(K30)-N(E31)*(((1+N(F31))^N(K30)-1)/N(F31))))))</f>
        <v/>
      </c>
      <c r="J31" s="7">
        <f>IF(N(C31)&lt;=0,"",IF(N(I31)&lt;=0,0,IFERROR(ROUNDUP(NPER(N(F31),-N(H31),N(I31)),0),600)))</f>
        <v/>
      </c>
      <c r="K31" s="7">
        <f>IF(N(C31)&lt;=0,"",IF(A31=1,N(J31),N(K30)+N(J31)))</f>
        <v/>
      </c>
      <c r="L31" s="5">
        <f>IF(N(C31)&lt;=0,"",IF(N(J31)&lt;=0,0,(N(I31)-N(C31)+N(E31)*IF(A31=1,0,N(K30)))+(MAX(0,N(J31)-1)*N(H31)+IF(N(F31)=0,MAX(0,N(I31)-N(H31)*(N(J31)-1)),MAX(0,N(I31)*(1+N(F31))^(N(J31)-1)-N(H31)*(((1+N(F31))^(N(J31)-1)-1)/N(F31))))*(1+N(F31))-N(I31))))</f>
        <v/>
      </c>
      <c r="M31" s="5">
        <f>IF(N(C31)&lt;=0,"",IF(A31=1,N(L31),N(M30)+N(L31)))</f>
        <v/>
      </c>
    </row>
    <row r="32">
      <c r="A32" t="n">
        <v>6</v>
      </c>
      <c r="B32">
        <f>IFERROR(INDEX($A$6:$A$20,MATCH(A32,$E$6:$E$20,0)),"")</f>
        <v/>
      </c>
      <c r="C32" s="5">
        <f>IFERROR(INDEX($B$6:$B$20,MATCH(A32,$E$6:$E$20,0)),"")</f>
        <v/>
      </c>
      <c r="D32" s="6">
        <f>IFERROR(INDEX($C$6:$C$20,MATCH(A32,$E$6:$E$20,0)),"")</f>
        <v/>
      </c>
      <c r="E32" s="5">
        <f>IFERROR(INDEX($D$6:$D$20,MATCH(A32,$E$6:$E$20,0)),"")</f>
        <v/>
      </c>
      <c r="F32" s="8">
        <f>IF(N(D32)&lt;=0,"",N(D32)/100/12)</f>
        <v/>
      </c>
      <c r="G32" s="5">
        <f>IF(N(C32)&lt;=0,"",$B$22+SUMIF($E$6:$E$20,"&lt;"&amp;A32,$D$6:$D$20))</f>
        <v/>
      </c>
      <c r="H32" s="5">
        <f>IF(N(C32)&lt;=0,"",N(E32)+N(G32))</f>
        <v/>
      </c>
      <c r="I32" s="5">
        <f>IF(N(C32)&lt;=0,"",IF(A32=1,N(C32),IF(N(F32)=0,MAX(0,N(C32)-N(E32)*N(K31)),MAX(0,N(C32)*(1+N(F32))^N(K31)-N(E32)*(((1+N(F32))^N(K31)-1)/N(F32))))))</f>
        <v/>
      </c>
      <c r="J32" s="7">
        <f>IF(N(C32)&lt;=0,"",IF(N(I32)&lt;=0,0,IFERROR(ROUNDUP(NPER(N(F32),-N(H32),N(I32)),0),600)))</f>
        <v/>
      </c>
      <c r="K32" s="7">
        <f>IF(N(C32)&lt;=0,"",IF(A32=1,N(J32),N(K31)+N(J32)))</f>
        <v/>
      </c>
      <c r="L32" s="5">
        <f>IF(N(C32)&lt;=0,"",IF(N(J32)&lt;=0,0,(N(I32)-N(C32)+N(E32)*IF(A32=1,0,N(K31)))+(MAX(0,N(J32)-1)*N(H32)+IF(N(F32)=0,MAX(0,N(I32)-N(H32)*(N(J32)-1)),MAX(0,N(I32)*(1+N(F32))^(N(J32)-1)-N(H32)*(((1+N(F32))^(N(J32)-1)-1)/N(F32))))*(1+N(F32))-N(I32))))</f>
        <v/>
      </c>
      <c r="M32" s="5">
        <f>IF(N(C32)&lt;=0,"",IF(A32=1,N(L32),N(M31)+N(L32)))</f>
        <v/>
      </c>
    </row>
    <row r="33">
      <c r="A33" t="n">
        <v>7</v>
      </c>
      <c r="B33">
        <f>IFERROR(INDEX($A$6:$A$20,MATCH(A33,$E$6:$E$20,0)),"")</f>
        <v/>
      </c>
      <c r="C33" s="5">
        <f>IFERROR(INDEX($B$6:$B$20,MATCH(A33,$E$6:$E$20,0)),"")</f>
        <v/>
      </c>
      <c r="D33" s="6">
        <f>IFERROR(INDEX($C$6:$C$20,MATCH(A33,$E$6:$E$20,0)),"")</f>
        <v/>
      </c>
      <c r="E33" s="5">
        <f>IFERROR(INDEX($D$6:$D$20,MATCH(A33,$E$6:$E$20,0)),"")</f>
        <v/>
      </c>
      <c r="F33" s="8">
        <f>IF(N(D33)&lt;=0,"",N(D33)/100/12)</f>
        <v/>
      </c>
      <c r="G33" s="5">
        <f>IF(N(C33)&lt;=0,"",$B$22+SUMIF($E$6:$E$20,"&lt;"&amp;A33,$D$6:$D$20))</f>
        <v/>
      </c>
      <c r="H33" s="5">
        <f>IF(N(C33)&lt;=0,"",N(E33)+N(G33))</f>
        <v/>
      </c>
      <c r="I33" s="5">
        <f>IF(N(C33)&lt;=0,"",IF(A33=1,N(C33),IF(N(F33)=0,MAX(0,N(C33)-N(E33)*N(K32)),MAX(0,N(C33)*(1+N(F33))^N(K32)-N(E33)*(((1+N(F33))^N(K32)-1)/N(F33))))))</f>
        <v/>
      </c>
      <c r="J33" s="7">
        <f>IF(N(C33)&lt;=0,"",IF(N(I33)&lt;=0,0,IFERROR(ROUNDUP(NPER(N(F33),-N(H33),N(I33)),0),600)))</f>
        <v/>
      </c>
      <c r="K33" s="7">
        <f>IF(N(C33)&lt;=0,"",IF(A33=1,N(J33),N(K32)+N(J33)))</f>
        <v/>
      </c>
      <c r="L33" s="5">
        <f>IF(N(C33)&lt;=0,"",IF(N(J33)&lt;=0,0,(N(I33)-N(C33)+N(E33)*IF(A33=1,0,N(K32)))+(MAX(0,N(J33)-1)*N(H33)+IF(N(F33)=0,MAX(0,N(I33)-N(H33)*(N(J33)-1)),MAX(0,N(I33)*(1+N(F33))^(N(J33)-1)-N(H33)*(((1+N(F33))^(N(J33)-1)-1)/N(F33))))*(1+N(F33))-N(I33))))</f>
        <v/>
      </c>
      <c r="M33" s="5">
        <f>IF(N(C33)&lt;=0,"",IF(A33=1,N(L33),N(M32)+N(L33)))</f>
        <v/>
      </c>
    </row>
    <row r="34">
      <c r="A34" t="n">
        <v>8</v>
      </c>
      <c r="B34">
        <f>IFERROR(INDEX($A$6:$A$20,MATCH(A34,$E$6:$E$20,0)),"")</f>
        <v/>
      </c>
      <c r="C34" s="5">
        <f>IFERROR(INDEX($B$6:$B$20,MATCH(A34,$E$6:$E$20,0)),"")</f>
        <v/>
      </c>
      <c r="D34" s="6">
        <f>IFERROR(INDEX($C$6:$C$20,MATCH(A34,$E$6:$E$20,0)),"")</f>
        <v/>
      </c>
      <c r="E34" s="5">
        <f>IFERROR(INDEX($D$6:$D$20,MATCH(A34,$E$6:$E$20,0)),"")</f>
        <v/>
      </c>
      <c r="F34" s="8">
        <f>IF(N(D34)&lt;=0,"",N(D34)/100/12)</f>
        <v/>
      </c>
      <c r="G34" s="5">
        <f>IF(N(C34)&lt;=0,"",$B$22+SUMIF($E$6:$E$20,"&lt;"&amp;A34,$D$6:$D$20))</f>
        <v/>
      </c>
      <c r="H34" s="5">
        <f>IF(N(C34)&lt;=0,"",N(E34)+N(G34))</f>
        <v/>
      </c>
      <c r="I34" s="5">
        <f>IF(N(C34)&lt;=0,"",IF(A34=1,N(C34),IF(N(F34)=0,MAX(0,N(C34)-N(E34)*N(K33)),MAX(0,N(C34)*(1+N(F34))^N(K33)-N(E34)*(((1+N(F34))^N(K33)-1)/N(F34))))))</f>
        <v/>
      </c>
      <c r="J34" s="7">
        <f>IF(N(C34)&lt;=0,"",IF(N(I34)&lt;=0,0,IFERROR(ROUNDUP(NPER(N(F34),-N(H34),N(I34)),0),600)))</f>
        <v/>
      </c>
      <c r="K34" s="7">
        <f>IF(N(C34)&lt;=0,"",IF(A34=1,N(J34),N(K33)+N(J34)))</f>
        <v/>
      </c>
      <c r="L34" s="5">
        <f>IF(N(C34)&lt;=0,"",IF(N(J34)&lt;=0,0,(N(I34)-N(C34)+N(E34)*IF(A34=1,0,N(K33)))+(MAX(0,N(J34)-1)*N(H34)+IF(N(F34)=0,MAX(0,N(I34)-N(H34)*(N(J34)-1)),MAX(0,N(I34)*(1+N(F34))^(N(J34)-1)-N(H34)*(((1+N(F34))^(N(J34)-1)-1)/N(F34))))*(1+N(F34))-N(I34))))</f>
        <v/>
      </c>
      <c r="M34" s="5">
        <f>IF(N(C34)&lt;=0,"",IF(A34=1,N(L34),N(M33)+N(L34)))</f>
        <v/>
      </c>
    </row>
    <row r="35">
      <c r="A35" t="n">
        <v>9</v>
      </c>
      <c r="B35">
        <f>IFERROR(INDEX($A$6:$A$20,MATCH(A35,$E$6:$E$20,0)),"")</f>
        <v/>
      </c>
      <c r="C35" s="5">
        <f>IFERROR(INDEX($B$6:$B$20,MATCH(A35,$E$6:$E$20,0)),"")</f>
        <v/>
      </c>
      <c r="D35" s="6">
        <f>IFERROR(INDEX($C$6:$C$20,MATCH(A35,$E$6:$E$20,0)),"")</f>
        <v/>
      </c>
      <c r="E35" s="5">
        <f>IFERROR(INDEX($D$6:$D$20,MATCH(A35,$E$6:$E$20,0)),"")</f>
        <v/>
      </c>
      <c r="F35" s="8">
        <f>IF(N(D35)&lt;=0,"",N(D35)/100/12)</f>
        <v/>
      </c>
      <c r="G35" s="5">
        <f>IF(N(C35)&lt;=0,"",$B$22+SUMIF($E$6:$E$20,"&lt;"&amp;A35,$D$6:$D$20))</f>
        <v/>
      </c>
      <c r="H35" s="5">
        <f>IF(N(C35)&lt;=0,"",N(E35)+N(G35))</f>
        <v/>
      </c>
      <c r="I35" s="5">
        <f>IF(N(C35)&lt;=0,"",IF(A35=1,N(C35),IF(N(F35)=0,MAX(0,N(C35)-N(E35)*N(K34)),MAX(0,N(C35)*(1+N(F35))^N(K34)-N(E35)*(((1+N(F35))^N(K34)-1)/N(F35))))))</f>
        <v/>
      </c>
      <c r="J35" s="7">
        <f>IF(N(C35)&lt;=0,"",IF(N(I35)&lt;=0,0,IFERROR(ROUNDUP(NPER(N(F35),-N(H35),N(I35)),0),600)))</f>
        <v/>
      </c>
      <c r="K35" s="7">
        <f>IF(N(C35)&lt;=0,"",IF(A35=1,N(J35),N(K34)+N(J35)))</f>
        <v/>
      </c>
      <c r="L35" s="5">
        <f>IF(N(C35)&lt;=0,"",IF(N(J35)&lt;=0,0,(N(I35)-N(C35)+N(E35)*IF(A35=1,0,N(K34)))+(MAX(0,N(J35)-1)*N(H35)+IF(N(F35)=0,MAX(0,N(I35)-N(H35)*(N(J35)-1)),MAX(0,N(I35)*(1+N(F35))^(N(J35)-1)-N(H35)*(((1+N(F35))^(N(J35)-1)-1)/N(F35))))*(1+N(F35))-N(I35))))</f>
        <v/>
      </c>
      <c r="M35" s="5">
        <f>IF(N(C35)&lt;=0,"",IF(A35=1,N(L35),N(M34)+N(L35)))</f>
        <v/>
      </c>
    </row>
    <row r="36">
      <c r="A36" t="n">
        <v>10</v>
      </c>
      <c r="B36">
        <f>IFERROR(INDEX($A$6:$A$20,MATCH(A36,$E$6:$E$20,0)),"")</f>
        <v/>
      </c>
      <c r="C36" s="5">
        <f>IFERROR(INDEX($B$6:$B$20,MATCH(A36,$E$6:$E$20,0)),"")</f>
        <v/>
      </c>
      <c r="D36" s="6">
        <f>IFERROR(INDEX($C$6:$C$20,MATCH(A36,$E$6:$E$20,0)),"")</f>
        <v/>
      </c>
      <c r="E36" s="5">
        <f>IFERROR(INDEX($D$6:$D$20,MATCH(A36,$E$6:$E$20,0)),"")</f>
        <v/>
      </c>
      <c r="F36" s="8">
        <f>IF(N(D36)&lt;=0,"",N(D36)/100/12)</f>
        <v/>
      </c>
      <c r="G36" s="5">
        <f>IF(N(C36)&lt;=0,"",$B$22+SUMIF($E$6:$E$20,"&lt;"&amp;A36,$D$6:$D$20))</f>
        <v/>
      </c>
      <c r="H36" s="5">
        <f>IF(N(C36)&lt;=0,"",N(E36)+N(G36))</f>
        <v/>
      </c>
      <c r="I36" s="5">
        <f>IF(N(C36)&lt;=0,"",IF(A36=1,N(C36),IF(N(F36)=0,MAX(0,N(C36)-N(E36)*N(K35)),MAX(0,N(C36)*(1+N(F36))^N(K35)-N(E36)*(((1+N(F36))^N(K35)-1)/N(F36))))))</f>
        <v/>
      </c>
      <c r="J36" s="7">
        <f>IF(N(C36)&lt;=0,"",IF(N(I36)&lt;=0,0,IFERROR(ROUNDUP(NPER(N(F36),-N(H36),N(I36)),0),600)))</f>
        <v/>
      </c>
      <c r="K36" s="7">
        <f>IF(N(C36)&lt;=0,"",IF(A36=1,N(J36),N(K35)+N(J36)))</f>
        <v/>
      </c>
      <c r="L36" s="5">
        <f>IF(N(C36)&lt;=0,"",IF(N(J36)&lt;=0,0,(N(I36)-N(C36)+N(E36)*IF(A36=1,0,N(K35)))+(MAX(0,N(J36)-1)*N(H36)+IF(N(F36)=0,MAX(0,N(I36)-N(H36)*(N(J36)-1)),MAX(0,N(I36)*(1+N(F36))^(N(J36)-1)-N(H36)*(((1+N(F36))^(N(J36)-1)-1)/N(F36))))*(1+N(F36))-N(I36))))</f>
        <v/>
      </c>
      <c r="M36" s="5">
        <f>IF(N(C36)&lt;=0,"",IF(A36=1,N(L36),N(M35)+N(L36)))</f>
        <v/>
      </c>
    </row>
    <row r="37">
      <c r="A37" t="n">
        <v>11</v>
      </c>
      <c r="B37">
        <f>IFERROR(INDEX($A$6:$A$20,MATCH(A37,$E$6:$E$20,0)),"")</f>
        <v/>
      </c>
      <c r="C37" s="5">
        <f>IFERROR(INDEX($B$6:$B$20,MATCH(A37,$E$6:$E$20,0)),"")</f>
        <v/>
      </c>
      <c r="D37" s="6">
        <f>IFERROR(INDEX($C$6:$C$20,MATCH(A37,$E$6:$E$20,0)),"")</f>
        <v/>
      </c>
      <c r="E37" s="5">
        <f>IFERROR(INDEX($D$6:$D$20,MATCH(A37,$E$6:$E$20,0)),"")</f>
        <v/>
      </c>
      <c r="F37" s="8">
        <f>IF(N(D37)&lt;=0,"",N(D37)/100/12)</f>
        <v/>
      </c>
      <c r="G37" s="5">
        <f>IF(N(C37)&lt;=0,"",$B$22+SUMIF($E$6:$E$20,"&lt;"&amp;A37,$D$6:$D$20))</f>
        <v/>
      </c>
      <c r="H37" s="5">
        <f>IF(N(C37)&lt;=0,"",N(E37)+N(G37))</f>
        <v/>
      </c>
      <c r="I37" s="5">
        <f>IF(N(C37)&lt;=0,"",IF(A37=1,N(C37),IF(N(F37)=0,MAX(0,N(C37)-N(E37)*N(K36)),MAX(0,N(C37)*(1+N(F37))^N(K36)-N(E37)*(((1+N(F37))^N(K36)-1)/N(F37))))))</f>
        <v/>
      </c>
      <c r="J37" s="7">
        <f>IF(N(C37)&lt;=0,"",IF(N(I37)&lt;=0,0,IFERROR(ROUNDUP(NPER(N(F37),-N(H37),N(I37)),0),600)))</f>
        <v/>
      </c>
      <c r="K37" s="7">
        <f>IF(N(C37)&lt;=0,"",IF(A37=1,N(J37),N(K36)+N(J37)))</f>
        <v/>
      </c>
      <c r="L37" s="5">
        <f>IF(N(C37)&lt;=0,"",IF(N(J37)&lt;=0,0,(N(I37)-N(C37)+N(E37)*IF(A37=1,0,N(K36)))+(MAX(0,N(J37)-1)*N(H37)+IF(N(F37)=0,MAX(0,N(I37)-N(H37)*(N(J37)-1)),MAX(0,N(I37)*(1+N(F37))^(N(J37)-1)-N(H37)*(((1+N(F37))^(N(J37)-1)-1)/N(F37))))*(1+N(F37))-N(I37))))</f>
        <v/>
      </c>
      <c r="M37" s="5">
        <f>IF(N(C37)&lt;=0,"",IF(A37=1,N(L37),N(M36)+N(L37)))</f>
        <v/>
      </c>
    </row>
    <row r="38">
      <c r="A38" t="n">
        <v>12</v>
      </c>
      <c r="B38">
        <f>IFERROR(INDEX($A$6:$A$20,MATCH(A38,$E$6:$E$20,0)),"")</f>
        <v/>
      </c>
      <c r="C38" s="5">
        <f>IFERROR(INDEX($B$6:$B$20,MATCH(A38,$E$6:$E$20,0)),"")</f>
        <v/>
      </c>
      <c r="D38" s="6">
        <f>IFERROR(INDEX($C$6:$C$20,MATCH(A38,$E$6:$E$20,0)),"")</f>
        <v/>
      </c>
      <c r="E38" s="5">
        <f>IFERROR(INDEX($D$6:$D$20,MATCH(A38,$E$6:$E$20,0)),"")</f>
        <v/>
      </c>
      <c r="F38" s="8">
        <f>IF(N(D38)&lt;=0,"",N(D38)/100/12)</f>
        <v/>
      </c>
      <c r="G38" s="5">
        <f>IF(N(C38)&lt;=0,"",$B$22+SUMIF($E$6:$E$20,"&lt;"&amp;A38,$D$6:$D$20))</f>
        <v/>
      </c>
      <c r="H38" s="5">
        <f>IF(N(C38)&lt;=0,"",N(E38)+N(G38))</f>
        <v/>
      </c>
      <c r="I38" s="5">
        <f>IF(N(C38)&lt;=0,"",IF(A38=1,N(C38),IF(N(F38)=0,MAX(0,N(C38)-N(E38)*N(K37)),MAX(0,N(C38)*(1+N(F38))^N(K37)-N(E38)*(((1+N(F38))^N(K37)-1)/N(F38))))))</f>
        <v/>
      </c>
      <c r="J38" s="7">
        <f>IF(N(C38)&lt;=0,"",IF(N(I38)&lt;=0,0,IFERROR(ROUNDUP(NPER(N(F38),-N(H38),N(I38)),0),600)))</f>
        <v/>
      </c>
      <c r="K38" s="7">
        <f>IF(N(C38)&lt;=0,"",IF(A38=1,N(J38),N(K37)+N(J38)))</f>
        <v/>
      </c>
      <c r="L38" s="5">
        <f>IF(N(C38)&lt;=0,"",IF(N(J38)&lt;=0,0,(N(I38)-N(C38)+N(E38)*IF(A38=1,0,N(K37)))+(MAX(0,N(J38)-1)*N(H38)+IF(N(F38)=0,MAX(0,N(I38)-N(H38)*(N(J38)-1)),MAX(0,N(I38)*(1+N(F38))^(N(J38)-1)-N(H38)*(((1+N(F38))^(N(J38)-1)-1)/N(F38))))*(1+N(F38))-N(I38))))</f>
        <v/>
      </c>
      <c r="M38" s="5">
        <f>IF(N(C38)&lt;=0,"",IF(A38=1,N(L38),N(M37)+N(L38)))</f>
        <v/>
      </c>
    </row>
    <row r="39">
      <c r="A39" t="n">
        <v>13</v>
      </c>
      <c r="B39">
        <f>IFERROR(INDEX($A$6:$A$20,MATCH(A39,$E$6:$E$20,0)),"")</f>
        <v/>
      </c>
      <c r="C39" s="5">
        <f>IFERROR(INDEX($B$6:$B$20,MATCH(A39,$E$6:$E$20,0)),"")</f>
        <v/>
      </c>
      <c r="D39" s="6">
        <f>IFERROR(INDEX($C$6:$C$20,MATCH(A39,$E$6:$E$20,0)),"")</f>
        <v/>
      </c>
      <c r="E39" s="5">
        <f>IFERROR(INDEX($D$6:$D$20,MATCH(A39,$E$6:$E$20,0)),"")</f>
        <v/>
      </c>
      <c r="F39" s="8">
        <f>IF(N(D39)&lt;=0,"",N(D39)/100/12)</f>
        <v/>
      </c>
      <c r="G39" s="5">
        <f>IF(N(C39)&lt;=0,"",$B$22+SUMIF($E$6:$E$20,"&lt;"&amp;A39,$D$6:$D$20))</f>
        <v/>
      </c>
      <c r="H39" s="5">
        <f>IF(N(C39)&lt;=0,"",N(E39)+N(G39))</f>
        <v/>
      </c>
      <c r="I39" s="5">
        <f>IF(N(C39)&lt;=0,"",IF(A39=1,N(C39),IF(N(F39)=0,MAX(0,N(C39)-N(E39)*N(K38)),MAX(0,N(C39)*(1+N(F39))^N(K38)-N(E39)*(((1+N(F39))^N(K38)-1)/N(F39))))))</f>
        <v/>
      </c>
      <c r="J39" s="7">
        <f>IF(N(C39)&lt;=0,"",IF(N(I39)&lt;=0,0,IFERROR(ROUNDUP(NPER(N(F39),-N(H39),N(I39)),0),600)))</f>
        <v/>
      </c>
      <c r="K39" s="7">
        <f>IF(N(C39)&lt;=0,"",IF(A39=1,N(J39),N(K38)+N(J39)))</f>
        <v/>
      </c>
      <c r="L39" s="5">
        <f>IF(N(C39)&lt;=0,"",IF(N(J39)&lt;=0,0,(N(I39)-N(C39)+N(E39)*IF(A39=1,0,N(K38)))+(MAX(0,N(J39)-1)*N(H39)+IF(N(F39)=0,MAX(0,N(I39)-N(H39)*(N(J39)-1)),MAX(0,N(I39)*(1+N(F39))^(N(J39)-1)-N(H39)*(((1+N(F39))^(N(J39)-1)-1)/N(F39))))*(1+N(F39))-N(I39))))</f>
        <v/>
      </c>
      <c r="M39" s="5">
        <f>IF(N(C39)&lt;=0,"",IF(A39=1,N(L39),N(M38)+N(L39)))</f>
        <v/>
      </c>
    </row>
    <row r="40">
      <c r="A40" t="n">
        <v>14</v>
      </c>
      <c r="B40">
        <f>IFERROR(INDEX($A$6:$A$20,MATCH(A40,$E$6:$E$20,0)),"")</f>
        <v/>
      </c>
      <c r="C40" s="5">
        <f>IFERROR(INDEX($B$6:$B$20,MATCH(A40,$E$6:$E$20,0)),"")</f>
        <v/>
      </c>
      <c r="D40" s="6">
        <f>IFERROR(INDEX($C$6:$C$20,MATCH(A40,$E$6:$E$20,0)),"")</f>
        <v/>
      </c>
      <c r="E40" s="5">
        <f>IFERROR(INDEX($D$6:$D$20,MATCH(A40,$E$6:$E$20,0)),"")</f>
        <v/>
      </c>
      <c r="F40" s="8">
        <f>IF(N(D40)&lt;=0,"",N(D40)/100/12)</f>
        <v/>
      </c>
      <c r="G40" s="5">
        <f>IF(N(C40)&lt;=0,"",$B$22+SUMIF($E$6:$E$20,"&lt;"&amp;A40,$D$6:$D$20))</f>
        <v/>
      </c>
      <c r="H40" s="5">
        <f>IF(N(C40)&lt;=0,"",N(E40)+N(G40))</f>
        <v/>
      </c>
      <c r="I40" s="5">
        <f>IF(N(C40)&lt;=0,"",IF(A40=1,N(C40),IF(N(F40)=0,MAX(0,N(C40)-N(E40)*N(K39)),MAX(0,N(C40)*(1+N(F40))^N(K39)-N(E40)*(((1+N(F40))^N(K39)-1)/N(F40))))))</f>
        <v/>
      </c>
      <c r="J40" s="7">
        <f>IF(N(C40)&lt;=0,"",IF(N(I40)&lt;=0,0,IFERROR(ROUNDUP(NPER(N(F40),-N(H40),N(I40)),0),600)))</f>
        <v/>
      </c>
      <c r="K40" s="7">
        <f>IF(N(C40)&lt;=0,"",IF(A40=1,N(J40),N(K39)+N(J40)))</f>
        <v/>
      </c>
      <c r="L40" s="5">
        <f>IF(N(C40)&lt;=0,"",IF(N(J40)&lt;=0,0,(N(I40)-N(C40)+N(E40)*IF(A40=1,0,N(K39)))+(MAX(0,N(J40)-1)*N(H40)+IF(N(F40)=0,MAX(0,N(I40)-N(H40)*(N(J40)-1)),MAX(0,N(I40)*(1+N(F40))^(N(J40)-1)-N(H40)*(((1+N(F40))^(N(J40)-1)-1)/N(F40))))*(1+N(F40))-N(I40))))</f>
        <v/>
      </c>
      <c r="M40" s="5">
        <f>IF(N(C40)&lt;=0,"",IF(A40=1,N(L40),N(M39)+N(L40)))</f>
        <v/>
      </c>
    </row>
    <row r="41">
      <c r="A41" t="n">
        <v>15</v>
      </c>
      <c r="B41">
        <f>IFERROR(INDEX($A$6:$A$20,MATCH(A41,$E$6:$E$20,0)),"")</f>
        <v/>
      </c>
      <c r="C41" s="5">
        <f>IFERROR(INDEX($B$6:$B$20,MATCH(A41,$E$6:$E$20,0)),"")</f>
        <v/>
      </c>
      <c r="D41" s="6">
        <f>IFERROR(INDEX($C$6:$C$20,MATCH(A41,$E$6:$E$20,0)),"")</f>
        <v/>
      </c>
      <c r="E41" s="5">
        <f>IFERROR(INDEX($D$6:$D$20,MATCH(A41,$E$6:$E$20,0)),"")</f>
        <v/>
      </c>
      <c r="F41" s="8">
        <f>IF(N(D41)&lt;=0,"",N(D41)/100/12)</f>
        <v/>
      </c>
      <c r="G41" s="5">
        <f>IF(N(C41)&lt;=0,"",$B$22+SUMIF($E$6:$E$20,"&lt;"&amp;A41,$D$6:$D$20))</f>
        <v/>
      </c>
      <c r="H41" s="5">
        <f>IF(N(C41)&lt;=0,"",N(E41)+N(G41))</f>
        <v/>
      </c>
      <c r="I41" s="5">
        <f>IF(N(C41)&lt;=0,"",IF(A41=1,N(C41),IF(N(F41)=0,MAX(0,N(C41)-N(E41)*N(K40)),MAX(0,N(C41)*(1+N(F41))^N(K40)-N(E41)*(((1+N(F41))^N(K40)-1)/N(F41))))))</f>
        <v/>
      </c>
      <c r="J41" s="7">
        <f>IF(N(C41)&lt;=0,"",IF(N(I41)&lt;=0,0,IFERROR(ROUNDUP(NPER(N(F41),-N(H41),N(I41)),0),600)))</f>
        <v/>
      </c>
      <c r="K41" s="7">
        <f>IF(N(C41)&lt;=0,"",IF(A41=1,N(J41),N(K40)+N(J41)))</f>
        <v/>
      </c>
      <c r="L41" s="5">
        <f>IF(N(C41)&lt;=0,"",IF(N(J41)&lt;=0,0,(N(I41)-N(C41)+N(E41)*IF(A41=1,0,N(K40)))+(MAX(0,N(J41)-1)*N(H41)+IF(N(F41)=0,MAX(0,N(I41)-N(H41)*(N(J41)-1)),MAX(0,N(I41)*(1+N(F41))^(N(J41)-1)-N(H41)*(((1+N(F41))^(N(J41)-1)-1)/N(F41))))*(1+N(F41))-N(I41))))</f>
        <v/>
      </c>
      <c r="M41" s="5">
        <f>IF(N(C41)&lt;=0,"",IF(A41=1,N(L41),N(M40)+N(L41)))</f>
        <v/>
      </c>
    </row>
    <row r="43">
      <c r="A43" s="3" t="inlineStr">
        <is>
          <t>Debt-free in (months)</t>
        </is>
      </c>
      <c r="B43" s="9">
        <f>MAX(K27:K41)</f>
        <v/>
      </c>
    </row>
    <row r="44">
      <c r="A44" s="3" t="inlineStr">
        <is>
          <t>Total interest</t>
        </is>
      </c>
      <c r="B44" s="10">
        <f>SUM(L27:L41)</f>
        <v/>
      </c>
    </row>
    <row r="45">
      <c r="A45" s="3" t="inlineStr">
        <is>
          <t>Total paid (principal + interest)</t>
        </is>
      </c>
      <c r="B45" s="10">
        <f>SUM(C27:C41)+SUM(L27:L41)</f>
        <v/>
      </c>
    </row>
    <row r="47">
      <c r="A47" s="2" t="inlineStr">
        <is>
          <t>How interest is worked out: monthly rate = APR / 12 / 100. Each month the interest is added to the balance first, then the payment comes off. That is the same order the calculator on debtsnowballtool.com uses.</t>
        </is>
      </c>
    </row>
    <row r="48">
      <c r="A48" s="2" t="inlineStr">
        <is>
          <t>Payment it gets = its own minimum + your extra + the minimums of every debt already cleared.</t>
        </is>
      </c>
    </row>
    <row r="49">
      <c r="A49" s="2" t="inlineStr">
        <is>
          <t>If 'Months to clear' shows 600, the payment on that debt does not cover its monthly interest. Raise the extra.</t>
        </is>
      </c>
    </row>
    <row r="50">
      <c r="A50" s="2" t="inlineStr">
        <is>
          <t>Minimums are treated as a fixed dollar amount. Real card minimums are usually a percentage of the balance with a floor, and promotional rates that expire are not modelled here.</t>
        </is>
      </c>
    </row>
    <row r="51">
      <c r="A51" s="2" t="inlineStr">
        <is>
          <t>Blank rows are fine - leave a row empty and it drops out of the plan.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2026-09-18T14:42:26Z</dcterms:created>
  <dcterms:modified xsi:type="dcterms:W3CDTF">2026-09-18T14:42:26Z</dcterms:modified>
</cp:coreProperties>
</file>